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bier\Wimi Drive evi\A - AFFAIRES\A 03 - BELFORT\W 02 0027 - MASEVAUX - AME - rue des Coins et rue Saint Pierre\02 CONSULTATION\01 DCE\01 DCE\"/>
    </mc:Choice>
  </mc:AlternateContent>
  <bookViews>
    <workbookView xWindow="0" yWindow="0" windowWidth="25710" windowHeight="14520"/>
  </bookViews>
  <sheets>
    <sheet name="DQE" sheetId="2" r:id="rId1"/>
    <sheet name="Feuil1" sheetId="1" r:id="rId2"/>
  </sheets>
  <definedNames>
    <definedName name="_xlnm.Print_Titles" localSheetId="0">DQE!$3:$4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F64" i="2" l="1"/>
  <c r="F65" i="2" s="1"/>
  <c r="D76" i="2" s="1"/>
  <c r="F60" i="2"/>
  <c r="F59" i="2"/>
  <c r="F61" i="2" s="1"/>
  <c r="D75" i="2" s="1"/>
  <c r="F55" i="2"/>
  <c r="F53" i="2"/>
  <c r="F52" i="2"/>
  <c r="F50" i="2"/>
  <c r="F56" i="2" s="1"/>
  <c r="D74" i="2" s="1"/>
  <c r="F46" i="2"/>
  <c r="D73" i="2" s="1"/>
  <c r="F45" i="2"/>
  <c r="F43" i="2"/>
  <c r="F42" i="2"/>
  <c r="F38" i="2"/>
  <c r="F37" i="2"/>
  <c r="F36" i="2"/>
  <c r="F34" i="2"/>
  <c r="F33" i="2"/>
  <c r="F32" i="2"/>
  <c r="F30" i="2"/>
  <c r="F29" i="2"/>
  <c r="F28" i="2"/>
  <c r="F27" i="2"/>
  <c r="F23" i="2"/>
  <c r="F21" i="2"/>
  <c r="F20" i="2"/>
  <c r="F19" i="2"/>
  <c r="F18" i="2"/>
  <c r="F17" i="2"/>
  <c r="F16" i="2"/>
  <c r="F12" i="2"/>
  <c r="F11" i="2"/>
  <c r="F10" i="2"/>
  <c r="F9" i="2"/>
  <c r="F8" i="2"/>
  <c r="F7" i="2"/>
  <c r="F6" i="2"/>
  <c r="F76" i="2" l="1"/>
  <c r="E76" i="2"/>
  <c r="F75" i="2"/>
  <c r="E75" i="2"/>
  <c r="E74" i="2"/>
  <c r="F74" i="2"/>
  <c r="F73" i="2"/>
  <c r="E73" i="2"/>
  <c r="F24" i="2"/>
  <c r="D71" i="2" s="1"/>
  <c r="F71" i="2" s="1"/>
  <c r="F13" i="2"/>
  <c r="D70" i="2" s="1"/>
  <c r="E70" i="2" s="1"/>
  <c r="F39" i="2"/>
  <c r="D72" i="2" s="1"/>
  <c r="F72" i="2" s="1"/>
  <c r="E71" i="2"/>
  <c r="F70" i="2" l="1"/>
  <c r="D82" i="2"/>
  <c r="E82" i="2" s="1"/>
  <c r="F82" i="2" s="1"/>
  <c r="E72" i="2"/>
  <c r="D77" i="2"/>
  <c r="F77" i="2" s="1"/>
  <c r="E77" i="2" l="1"/>
</calcChain>
</file>

<file path=xl/sharedStrings.xml><?xml version="1.0" encoding="utf-8"?>
<sst xmlns="http://schemas.openxmlformats.org/spreadsheetml/2006/main" count="173" uniqueCount="125">
  <si>
    <t>Les prix mentionnés dans ce document s'entendent 'Hors Taxes' (sauf lignes particulières 'T.V.A' et 'T.T.C')</t>
  </si>
  <si>
    <t>n°</t>
  </si>
  <si>
    <t>Désignation</t>
  </si>
  <si>
    <t>Unité</t>
  </si>
  <si>
    <t>Quantité</t>
  </si>
  <si>
    <t>Prix €</t>
  </si>
  <si>
    <t>Total €</t>
  </si>
  <si>
    <t>1</t>
  </si>
  <si>
    <t>TRAVAUX PREPARATOIRES</t>
  </si>
  <si>
    <t>1.1</t>
  </si>
  <si>
    <t>Installation de chantier</t>
  </si>
  <si>
    <t>forfait</t>
  </si>
  <si>
    <t>1.2</t>
  </si>
  <si>
    <t>Signalisation de chantier</t>
  </si>
  <si>
    <t>1.3</t>
  </si>
  <si>
    <t>Feux de signalisation</t>
  </si>
  <si>
    <t>forfait x jour</t>
  </si>
  <si>
    <t>1.4</t>
  </si>
  <si>
    <t>Etudes d’exécution et implantation</t>
  </si>
  <si>
    <t>1.5</t>
  </si>
  <si>
    <t>Constat d’huissier</t>
  </si>
  <si>
    <t>1.6</t>
  </si>
  <si>
    <t>Plan d’Assurance Qualité, PPSPS</t>
  </si>
  <si>
    <t>1.7</t>
  </si>
  <si>
    <t>Dossier des ouvrages exécutés</t>
  </si>
  <si>
    <t>u</t>
  </si>
  <si>
    <t>TOTAL TRAVAUX PREPARATOIRES</t>
  </si>
  <si>
    <t>H.T.</t>
  </si>
  <si>
    <t>2</t>
  </si>
  <si>
    <t>TERRASSEMENTS</t>
  </si>
  <si>
    <t>2.1</t>
  </si>
  <si>
    <t>Découpe soignée de chaussée ou trottoir à la scie mécanique</t>
  </si>
  <si>
    <t>ml</t>
  </si>
  <si>
    <t>2.2</t>
  </si>
  <si>
    <t>Démolition de revêtement de chaussée ou trottoir</t>
  </si>
  <si>
    <t>m²</t>
  </si>
  <si>
    <t>2.3</t>
  </si>
  <si>
    <t>Démolition de maçonnerie</t>
  </si>
  <si>
    <t>m³</t>
  </si>
  <si>
    <t>2.4</t>
  </si>
  <si>
    <t>Dépose de bordure ou caniveau et évacuation</t>
  </si>
  <si>
    <t>2.5</t>
  </si>
  <si>
    <t>Dépose de mobilier existant</t>
  </si>
  <si>
    <t>2.6</t>
  </si>
  <si>
    <t>Dépose de panneau de signalisation existante</t>
  </si>
  <si>
    <t>2.7</t>
  </si>
  <si>
    <t>Fourniture et mise en œuvre de GNT</t>
  </si>
  <si>
    <t>2.7.1</t>
  </si>
  <si>
    <t>GNT 0/31.5</t>
  </si>
  <si>
    <t>TOTAL TERRASSEMENTS</t>
  </si>
  <si>
    <t>3</t>
  </si>
  <si>
    <t>VOIRIE</t>
  </si>
  <si>
    <t>3.1</t>
  </si>
  <si>
    <t>Reprofilage en GNT 0/20</t>
  </si>
  <si>
    <t>3.2</t>
  </si>
  <si>
    <t>BBSG 0/10 6cm</t>
  </si>
  <si>
    <t>3.3</t>
  </si>
  <si>
    <t>BB 0/6 sur trottoirs</t>
  </si>
  <si>
    <t>3.4</t>
  </si>
  <si>
    <t>3.5</t>
  </si>
  <si>
    <t>Bordure pavé 1 fil - vue 3cm</t>
  </si>
  <si>
    <t>3.6</t>
  </si>
  <si>
    <t>Bordure pavé 1 fil - sans vue</t>
  </si>
  <si>
    <t>3.7</t>
  </si>
  <si>
    <t>Caniveau pavé 3 fils</t>
  </si>
  <si>
    <t>3.8</t>
  </si>
  <si>
    <t>Bordure et caniveau béton</t>
  </si>
  <si>
    <t>Bordure T2 basse</t>
  </si>
  <si>
    <t>3.9</t>
  </si>
  <si>
    <t>Mise à niveau de bouche à clé</t>
  </si>
  <si>
    <t>3.10</t>
  </si>
  <si>
    <t>Mise à niveau de regards ou chambre concessionnaires</t>
  </si>
  <si>
    <t>TOTAL VOIRIE</t>
  </si>
  <si>
    <t>4</t>
  </si>
  <si>
    <t>CANALISATION ASSAINISSEMENT</t>
  </si>
  <si>
    <t>4.1</t>
  </si>
  <si>
    <t>Démolition de regard-grille et évacuation</t>
  </si>
  <si>
    <t>4.2</t>
  </si>
  <si>
    <t>Déplacement et mise à niveau de grille</t>
  </si>
  <si>
    <t>4.3</t>
  </si>
  <si>
    <t>Regard-grille et raccordement sur réseau EP</t>
  </si>
  <si>
    <t>4.3.1</t>
  </si>
  <si>
    <t>Regard-grille 500 mm x 500 mm</t>
  </si>
  <si>
    <t>TOTAL CANALISATION ASSAINISSEMENT</t>
  </si>
  <si>
    <t>5</t>
  </si>
  <si>
    <t>SIGNALISATION</t>
  </si>
  <si>
    <t>5.1</t>
  </si>
  <si>
    <t>Panneau de signalisation – Gamme normale</t>
  </si>
  <si>
    <t>5.1.1</t>
  </si>
  <si>
    <t>Panneau de signalisation de police et panonceau</t>
  </si>
  <si>
    <t>5.2</t>
  </si>
  <si>
    <t>Marquage en résine réflectorisée - Ligne</t>
  </si>
  <si>
    <t>5.2.1</t>
  </si>
  <si>
    <t>Passages piéton</t>
  </si>
  <si>
    <t>5.2.2</t>
  </si>
  <si>
    <t>Marquage STOP – largeur 50cm</t>
  </si>
  <si>
    <t>5.3</t>
  </si>
  <si>
    <t>Bande d’éveil à la vigilance</t>
  </si>
  <si>
    <t>5.3.1</t>
  </si>
  <si>
    <t>Encastrable</t>
  </si>
  <si>
    <t>TOTAL SIGNALISATION</t>
  </si>
  <si>
    <t>6</t>
  </si>
  <si>
    <t>MOBILIER URBAIN</t>
  </si>
  <si>
    <t>6.1</t>
  </si>
  <si>
    <t>Réservation pour potelet ou barrière</t>
  </si>
  <si>
    <t>6.2</t>
  </si>
  <si>
    <t>Protection de candélabre</t>
  </si>
  <si>
    <t>TOTAL MOBILIER URBAIN</t>
  </si>
  <si>
    <t>7</t>
  </si>
  <si>
    <t>ESPACES VERTS</t>
  </si>
  <si>
    <t>7.1</t>
  </si>
  <si>
    <t>Fourniture et mise en œuvre de terre végétale</t>
  </si>
  <si>
    <t>TOTAL ESPACES VERTS</t>
  </si>
  <si>
    <t xml:space="preserve">Lot unique, Esquisse n°1 : RECAPITULATIF GLOBAL </t>
  </si>
  <si>
    <t>H.T. €</t>
  </si>
  <si>
    <t>T.V.A 20.0% €</t>
  </si>
  <si>
    <t>T.T.C. €</t>
  </si>
  <si>
    <t>TOTAL Lot unique</t>
  </si>
  <si>
    <t>Lot unique, Esquisse n°1 : TOTAL GLOBAL</t>
  </si>
  <si>
    <t>Lot unique, Esquisse n°1</t>
  </si>
  <si>
    <t>Pavés surface sous piétons</t>
  </si>
  <si>
    <t>Pavés surface sous véhicules</t>
  </si>
  <si>
    <t>3.9.1</t>
  </si>
  <si>
    <t>3.11</t>
  </si>
  <si>
    <t>MASEVAUX  NIEDERBRUCK - rue Saint Pierre et rue des Coins 
Détail estimatif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</si>
</sst>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"/>
    <numFmt numFmtId="165" formatCode="#,###,##0.00"/>
    <numFmt numFmtId="166" formatCode="##,##0.00"/>
  </numFmts>
  <fonts count="27" x14ac:knownFonts="1"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008000"/>
      <name val="Verdana"/>
      <family val="2"/>
    </font>
    <font>
      <sz val="9"/>
      <color rgb="FFFF0000"/>
      <name val="Verdana"/>
      <family val="2"/>
    </font>
    <font>
      <b/>
      <sz val="12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rgb="FF000000"/>
      <name val="Tahoma"/>
      <family val="2"/>
    </font>
    <font>
      <b/>
      <sz val="9"/>
      <color rgb="FF000000"/>
      <name val="Arial"/>
      <family val="2"/>
    </font>
    <font>
      <i/>
      <sz val="8"/>
      <color rgb="FF000000"/>
      <name val="Tahoma"/>
      <family val="2"/>
    </font>
    <font>
      <b/>
      <sz val="10"/>
      <color rgb="FF000000"/>
      <name val="Arial Narrow"/>
      <family val="2"/>
    </font>
    <font>
      <sz val="8"/>
      <color rgb="FF2F1700"/>
      <name val="Tahoma"/>
      <family val="2"/>
    </font>
    <font>
      <b/>
      <sz val="14"/>
      <color rgb="FF000000"/>
      <name val="Arial Narrow"/>
      <family val="2"/>
    </font>
    <font>
      <sz val="9"/>
      <color rgb="FFFFFFFF"/>
      <name val="Tahoma"/>
      <family val="2"/>
    </font>
    <font>
      <sz val="8"/>
      <color rgb="FFFFFFFF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  <fill>
      <patternFill patternType="solid">
        <fgColor rgb="FFF0FEC5"/>
        <bgColor indexed="64"/>
      </patternFill>
    </fill>
    <fill>
      <patternFill patternType="solid">
        <fgColor rgb="FFEDE4E0"/>
        <bgColor indexed="64"/>
      </patternFill>
    </fill>
    <fill>
      <patternFill patternType="solid">
        <fgColor rgb="FFD5F0A2"/>
        <bgColor indexed="64"/>
      </patternFill>
    </fill>
    <fill>
      <patternFill patternType="solid">
        <fgColor rgb="FFB5F0E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9">
    <xf numFmtId="0" fontId="0" fillId="0" borderId="0" xfId="0"/>
    <xf numFmtId="0" fontId="6" fillId="4" borderId="5" xfId="13" applyFill="1" applyBorder="1" applyAlignment="1">
      <alignment horizontal="right" vertical="center" wrapText="1"/>
    </xf>
    <xf numFmtId="0" fontId="6" fillId="4" borderId="8" xfId="13" applyFill="1" applyBorder="1" applyAlignment="1">
      <alignment horizontal="center" vertical="center" wrapText="1"/>
    </xf>
    <xf numFmtId="0" fontId="6" fillId="4" borderId="11" xfId="13" applyFill="1" applyBorder="1" applyAlignment="1">
      <alignment horizontal="center" vertical="center" wrapText="1"/>
    </xf>
    <xf numFmtId="0" fontId="6" fillId="4" borderId="15" xfId="13" applyFill="1" applyBorder="1" applyAlignment="1">
      <alignment horizontal="center" vertical="center" wrapText="1"/>
    </xf>
    <xf numFmtId="0" fontId="9" fillId="5" borderId="16" xfId="4" quotePrefix="1" applyFill="1" applyBorder="1" applyAlignment="1">
      <alignment horizontal="right" vertical="top" wrapText="1"/>
    </xf>
    <xf numFmtId="0" fontId="11" fillId="0" borderId="16" xfId="27" quotePrefix="1" applyBorder="1" applyAlignment="1">
      <alignment horizontal="right" vertical="top" wrapText="1"/>
    </xf>
    <xf numFmtId="0" fontId="11" fillId="0" borderId="18" xfId="27" applyBorder="1" applyAlignment="1">
      <alignment horizontal="left" wrapText="1" indent="1"/>
    </xf>
    <xf numFmtId="0" fontId="11" fillId="0" borderId="19" xfId="15" applyBorder="1" applyAlignment="1">
      <alignment horizontal="center" wrapText="1"/>
    </xf>
    <xf numFmtId="164" fontId="11" fillId="0" borderId="19" xfId="17" applyNumberFormat="1" applyBorder="1" applyAlignment="1">
      <alignment horizontal="right" wrapText="1"/>
    </xf>
    <xf numFmtId="165" fontId="11" fillId="0" borderId="19" xfId="18" applyNumberFormat="1" applyBorder="1" applyAlignment="1">
      <alignment horizontal="right" wrapText="1"/>
    </xf>
    <xf numFmtId="165" fontId="11" fillId="0" borderId="20" xfId="19" applyNumberFormat="1" applyBorder="1" applyAlignment="1">
      <alignment horizontal="right"/>
    </xf>
    <xf numFmtId="166" fontId="11" fillId="0" borderId="19" xfId="17" applyNumberFormat="1" applyBorder="1" applyAlignment="1">
      <alignment horizontal="right" wrapText="1"/>
    </xf>
    <xf numFmtId="0" fontId="11" fillId="0" borderId="2" xfId="27" quotePrefix="1" applyBorder="1" applyAlignment="1">
      <alignment horizontal="right" vertical="top" wrapText="1"/>
    </xf>
    <xf numFmtId="0" fontId="11" fillId="0" borderId="0" xfId="27" applyAlignment="1">
      <alignment horizontal="left" wrapText="1" indent="1"/>
    </xf>
    <xf numFmtId="0" fontId="11" fillId="0" borderId="1" xfId="15" applyBorder="1" applyAlignment="1">
      <alignment horizontal="center" wrapText="1"/>
    </xf>
    <xf numFmtId="164" fontId="11" fillId="0" borderId="1" xfId="17" applyNumberFormat="1" applyBorder="1" applyAlignment="1">
      <alignment horizontal="right" wrapText="1"/>
    </xf>
    <xf numFmtId="165" fontId="11" fillId="0" borderId="1" xfId="18" applyNumberFormat="1" applyBorder="1" applyAlignment="1">
      <alignment horizontal="right" wrapText="1"/>
    </xf>
    <xf numFmtId="165" fontId="11" fillId="0" borderId="12" xfId="19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6" borderId="6" xfId="21" applyFill="1" applyBorder="1" applyAlignment="1">
      <alignment horizontal="right" vertical="top" wrapText="1"/>
    </xf>
    <xf numFmtId="165" fontId="8" fillId="6" borderId="21" xfId="24" applyNumberFormat="1" applyFill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11" fillId="0" borderId="0" xfId="27" applyAlignment="1">
      <alignment horizontal="left" wrapText="1" indent="2"/>
    </xf>
    <xf numFmtId="166" fontId="11" fillId="0" borderId="1" xfId="17" applyNumberFormat="1" applyBorder="1" applyAlignment="1">
      <alignment horizontal="right" wrapText="1"/>
    </xf>
    <xf numFmtId="0" fontId="11" fillId="0" borderId="18" xfId="27" applyBorder="1" applyAlignment="1">
      <alignment horizontal="left" wrapText="1" indent="2"/>
    </xf>
    <xf numFmtId="0" fontId="0" fillId="0" borderId="24" xfId="0" applyBorder="1" applyAlignment="1">
      <alignment horizontal="center" vertical="center"/>
    </xf>
    <xf numFmtId="0" fontId="11" fillId="0" borderId="2" xfId="28" applyBorder="1" applyAlignment="1">
      <alignment horizontal="right" vertical="center" wrapText="1"/>
    </xf>
    <xf numFmtId="165" fontId="11" fillId="0" borderId="1" xfId="32" applyNumberFormat="1" applyBorder="1" applyAlignment="1">
      <alignment horizontal="right" vertical="center"/>
    </xf>
    <xf numFmtId="165" fontId="11" fillId="0" borderId="12" xfId="32" applyNumberFormat="1" applyBorder="1" applyAlignment="1">
      <alignment horizontal="right" vertical="center"/>
    </xf>
    <xf numFmtId="0" fontId="11" fillId="0" borderId="3" xfId="28" applyBorder="1" applyAlignment="1">
      <alignment horizontal="right" vertical="center" wrapText="1"/>
    </xf>
    <xf numFmtId="165" fontId="11" fillId="0" borderId="9" xfId="32" applyNumberFormat="1" applyBorder="1" applyAlignment="1">
      <alignment horizontal="right" vertical="center"/>
    </xf>
    <xf numFmtId="165" fontId="11" fillId="0" borderId="13" xfId="32" applyNumberFormat="1" applyBorder="1" applyAlignment="1">
      <alignment horizontal="right" vertical="center"/>
    </xf>
    <xf numFmtId="0" fontId="20" fillId="0" borderId="4" xfId="29" applyBorder="1" applyAlignment="1">
      <alignment horizontal="right" vertical="center"/>
    </xf>
    <xf numFmtId="165" fontId="20" fillId="0" borderId="10" xfId="33" applyNumberFormat="1" applyBorder="1" applyAlignment="1">
      <alignment horizontal="right" vertical="center"/>
    </xf>
    <xf numFmtId="165" fontId="11" fillId="0" borderId="10" xfId="37" applyNumberFormat="1" applyBorder="1" applyAlignment="1">
      <alignment horizontal="right" vertical="center"/>
    </xf>
    <xf numFmtId="165" fontId="20" fillId="0" borderId="14" xfId="38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5" fontId="20" fillId="0" borderId="9" xfId="33" applyNumberFormat="1" applyBorder="1" applyAlignment="1">
      <alignment horizontal="right"/>
    </xf>
    <xf numFmtId="165" fontId="11" fillId="0" borderId="9" xfId="37" applyNumberFormat="1" applyBorder="1" applyAlignment="1">
      <alignment horizontal="right"/>
    </xf>
    <xf numFmtId="165" fontId="20" fillId="0" borderId="13" xfId="38" applyNumberFormat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4" fillId="2" borderId="0" xfId="42" applyFill="1" applyAlignment="1">
      <alignment horizontal="left" vertical="center" wrapText="1"/>
    </xf>
    <xf numFmtId="0" fontId="9" fillId="5" borderId="17" xfId="4" applyFill="1" applyBorder="1" applyAlignment="1">
      <alignment horizontal="left" wrapText="1"/>
    </xf>
    <xf numFmtId="0" fontId="18" fillId="6" borderId="6" xfId="20" applyFill="1" applyBorder="1" applyAlignment="1">
      <alignment horizontal="left" vertical="top" wrapText="1"/>
    </xf>
    <xf numFmtId="0" fontId="9" fillId="5" borderId="23" xfId="4" applyFill="1" applyBorder="1" applyAlignment="1">
      <alignment horizontal="left" wrapText="1"/>
    </xf>
    <xf numFmtId="0" fontId="0" fillId="0" borderId="25" xfId="0" applyBorder="1" applyAlignment="1">
      <alignment horizontal="center" vertical="center"/>
    </xf>
    <xf numFmtId="0" fontId="6" fillId="4" borderId="5" xfId="13" applyFill="1" applyBorder="1" applyAlignment="1">
      <alignment horizontal="center" vertical="center" wrapText="1"/>
    </xf>
    <xf numFmtId="0" fontId="20" fillId="0" borderId="3" xfId="29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24" fillId="3" borderId="26" xfId="43" applyFill="1" applyBorder="1" applyAlignment="1">
      <alignment horizontal="center" vertical="center" wrapText="1"/>
    </xf>
    <xf numFmtId="0" fontId="11" fillId="0" borderId="6" xfId="28" applyBorder="1" applyAlignment="1">
      <alignment horizontal="left" vertical="center" wrapText="1"/>
    </xf>
    <xf numFmtId="0" fontId="20" fillId="0" borderId="7" xfId="29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22" fillId="5" borderId="0" xfId="39" applyFill="1" applyAlignment="1">
      <alignment horizontal="left"/>
    </xf>
    <xf numFmtId="0" fontId="6" fillId="4" borderId="8" xfId="13" applyFill="1" applyBorder="1" applyAlignment="1">
      <alignment horizontal="center" vertical="center" wrapText="1"/>
    </xf>
  </cellXfs>
  <cellStyles count="47">
    <cellStyle name="Description" xfId="1"/>
    <cellStyle name="Désignation : article avec prix exporté sans description" xfId="27"/>
    <cellStyle name="Désignation : pour un B.P.U. exporté sans les titres" xfId="41"/>
    <cellStyle name="Entête tableau" xfId="13"/>
    <cellStyle name="Localisation" xfId="2"/>
    <cellStyle name="Mention prix 'Hors-Taxes'" xfId="42"/>
    <cellStyle name="Normal" xfId="0" builtinId="0" customBuiltin="1"/>
    <cellStyle name="Numéro" xfId="14"/>
    <cellStyle name="Post-it" xfId="40"/>
    <cellStyle name="Prix unitaire" xfId="18"/>
    <cellStyle name="Quantité" xfId="17"/>
    <cellStyle name="Rabais commercial : intitulé" xfId="34"/>
    <cellStyle name="Rabais commercial : montant" xfId="35"/>
    <cellStyle name="Rabais commercial : titre 'total remisé'" xfId="36"/>
    <cellStyle name="T.A.O. : prix anormalement bas" xfId="30"/>
    <cellStyle name="T.A.O. : prix anormalement haut" xfId="31"/>
    <cellStyle name="T.A.O. : prix maximum" xfId="12"/>
    <cellStyle name="T.A.O. : prix minimum" xfId="11"/>
    <cellStyle name="Tableau 'entête', style n°1" xfId="43"/>
    <cellStyle name="Tableau 'entête', style n°2" xfId="44"/>
    <cellStyle name="Tableau 'entête', style n°3" xfId="45"/>
    <cellStyle name="Tableau 'entête', style n°4" xfId="46"/>
    <cellStyle name="Tableau récapitulatif: désignation article" xfId="28"/>
    <cellStyle name="Tableau récapitulatif: intitulé du tableau" xfId="39"/>
    <cellStyle name="Tableau récapitulatif: montant article" xfId="32"/>
    <cellStyle name="Tableau récapitulatif: montant total H.T." xfId="33"/>
    <cellStyle name="Tableau récapitulatif: montant total T.T.C." xfId="38"/>
    <cellStyle name="Tableau récapitulatif: montant total T.V.A" xfId="37"/>
    <cellStyle name="Tableau récapitulatif: titre 'total...'" xfId="29"/>
    <cellStyle name="Titre 1" xfId="4"/>
    <cellStyle name="Titre 2" xfId="5"/>
    <cellStyle name="Titre 3" xfId="6"/>
    <cellStyle name="Titre 4" xfId="7"/>
    <cellStyle name="Titre 5" xfId="8"/>
    <cellStyle name="Titre 6" xfId="9"/>
    <cellStyle name="Titre 7" xfId="10"/>
    <cellStyle name="Titre 'Tranche'" xfId="3"/>
    <cellStyle name="Total : montant H.T" xfId="24"/>
    <cellStyle name="Total : montant T.T.C." xfId="26"/>
    <cellStyle name="Total : montant T.V.A." xfId="25"/>
    <cellStyle name="Total : titre 'H.T.'" xfId="21"/>
    <cellStyle name="Total : titre 'T.T.C.'" xfId="23"/>
    <cellStyle name="Total : titre 'T.V.A.'" xfId="22"/>
    <cellStyle name="Total : titre 'total...'" xfId="20"/>
    <cellStyle name="Total article" xfId="19"/>
    <cellStyle name="Unité" xfId="15"/>
    <cellStyle name="Unité (en lettres pour B.P.U.)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showZeros="0" tabSelected="1" topLeftCell="A34" workbookViewId="0">
      <selection activeCell="D29" sqref="D29"/>
    </sheetView>
  </sheetViews>
  <sheetFormatPr baseColWidth="10" defaultRowHeight="10.5" x14ac:dyDescent="0.15"/>
  <cols>
    <col min="1" max="1" width="7.6640625" customWidth="1"/>
    <col min="2" max="2" width="39.1640625" customWidth="1"/>
    <col min="3" max="3" width="7.6640625" customWidth="1"/>
    <col min="4" max="5" width="10.33203125" bestFit="1" customWidth="1"/>
    <col min="6" max="6" width="11.5" bestFit="1" customWidth="1"/>
  </cols>
  <sheetData>
    <row r="1" spans="1:6" ht="15" customHeight="1" x14ac:dyDescent="0.15">
      <c r="A1" s="45" t="s">
        <v>0</v>
      </c>
      <c r="B1" s="45"/>
      <c r="C1" s="45"/>
      <c r="D1" s="45"/>
      <c r="E1" s="45"/>
      <c r="F1" s="45"/>
    </row>
    <row r="3" spans="1:6" ht="50.1" customHeight="1" thickBot="1" x14ac:dyDescent="0.2">
      <c r="A3" s="53" t="s">
        <v>124</v>
      </c>
      <c r="B3" s="53"/>
      <c r="C3" s="53"/>
      <c r="D3" s="53"/>
      <c r="E3" s="53"/>
      <c r="F3" s="53"/>
    </row>
    <row r="4" spans="1:6" ht="16.5" x14ac:dyDescent="0.15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</row>
    <row r="5" spans="1:6" ht="15.75" x14ac:dyDescent="0.25">
      <c r="A5" s="5" t="s">
        <v>7</v>
      </c>
      <c r="B5" s="46" t="s">
        <v>8</v>
      </c>
      <c r="C5" s="46"/>
      <c r="D5" s="46"/>
      <c r="E5" s="46"/>
      <c r="F5" s="46"/>
    </row>
    <row r="6" spans="1:6" ht="12" x14ac:dyDescent="0.2">
      <c r="A6" s="6" t="s">
        <v>9</v>
      </c>
      <c r="B6" s="7" t="s">
        <v>10</v>
      </c>
      <c r="C6" s="8" t="s">
        <v>11</v>
      </c>
      <c r="D6" s="9">
        <v>1</v>
      </c>
      <c r="E6" s="10"/>
      <c r="F6" s="11">
        <f t="shared" ref="F6:F12" si="0">ROUND(D6*E6,2)</f>
        <v>0</v>
      </c>
    </row>
    <row r="7" spans="1:6" ht="12" x14ac:dyDescent="0.2">
      <c r="A7" s="6" t="s">
        <v>12</v>
      </c>
      <c r="B7" s="7" t="s">
        <v>13</v>
      </c>
      <c r="C7" s="8" t="s">
        <v>11</v>
      </c>
      <c r="D7" s="9">
        <v>1</v>
      </c>
      <c r="E7" s="10"/>
      <c r="F7" s="11">
        <f t="shared" si="0"/>
        <v>0</v>
      </c>
    </row>
    <row r="8" spans="1:6" ht="24" x14ac:dyDescent="0.2">
      <c r="A8" s="6" t="s">
        <v>14</v>
      </c>
      <c r="B8" s="7" t="s">
        <v>15</v>
      </c>
      <c r="C8" s="8" t="s">
        <v>16</v>
      </c>
      <c r="D8" s="12">
        <v>15</v>
      </c>
      <c r="E8" s="10"/>
      <c r="F8" s="11">
        <f t="shared" si="0"/>
        <v>0</v>
      </c>
    </row>
    <row r="9" spans="1:6" ht="12" x14ac:dyDescent="0.2">
      <c r="A9" s="6" t="s">
        <v>17</v>
      </c>
      <c r="B9" s="7" t="s">
        <v>18</v>
      </c>
      <c r="C9" s="8" t="s">
        <v>11</v>
      </c>
      <c r="D9" s="9">
        <v>1</v>
      </c>
      <c r="E9" s="10"/>
      <c r="F9" s="11">
        <f t="shared" si="0"/>
        <v>0</v>
      </c>
    </row>
    <row r="10" spans="1:6" ht="12" x14ac:dyDescent="0.2">
      <c r="A10" s="6" t="s">
        <v>19</v>
      </c>
      <c r="B10" s="7" t="s">
        <v>20</v>
      </c>
      <c r="C10" s="8" t="s">
        <v>11</v>
      </c>
      <c r="D10" s="9">
        <v>1</v>
      </c>
      <c r="E10" s="10"/>
      <c r="F10" s="11">
        <f t="shared" si="0"/>
        <v>0</v>
      </c>
    </row>
    <row r="11" spans="1:6" ht="12" x14ac:dyDescent="0.2">
      <c r="A11" s="6" t="s">
        <v>21</v>
      </c>
      <c r="B11" s="7" t="s">
        <v>22</v>
      </c>
      <c r="C11" s="8" t="s">
        <v>11</v>
      </c>
      <c r="D11" s="9">
        <v>1</v>
      </c>
      <c r="E11" s="10"/>
      <c r="F11" s="11">
        <f t="shared" si="0"/>
        <v>0</v>
      </c>
    </row>
    <row r="12" spans="1:6" ht="12" x14ac:dyDescent="0.2">
      <c r="A12" s="13" t="s">
        <v>23</v>
      </c>
      <c r="B12" s="14" t="s">
        <v>24</v>
      </c>
      <c r="C12" s="15" t="s">
        <v>25</v>
      </c>
      <c r="D12" s="16">
        <v>1</v>
      </c>
      <c r="E12" s="17"/>
      <c r="F12" s="18">
        <f t="shared" si="0"/>
        <v>0</v>
      </c>
    </row>
    <row r="13" spans="1:6" ht="13.5" x14ac:dyDescent="0.15">
      <c r="A13" s="21"/>
      <c r="B13" s="47" t="s">
        <v>26</v>
      </c>
      <c r="C13" s="47"/>
      <c r="D13" s="47"/>
      <c r="E13" s="22" t="s">
        <v>27</v>
      </c>
      <c r="F13" s="23">
        <f>F6+F7+F8+F9+F10+F11+F12</f>
        <v>0</v>
      </c>
    </row>
    <row r="14" spans="1:6" x14ac:dyDescent="0.15">
      <c r="A14" s="20"/>
      <c r="B14" s="44"/>
      <c r="C14" s="44"/>
      <c r="D14" s="44"/>
      <c r="E14" s="44"/>
      <c r="F14" s="44"/>
    </row>
    <row r="15" spans="1:6" ht="15.75" x14ac:dyDescent="0.25">
      <c r="A15" s="5" t="s">
        <v>28</v>
      </c>
      <c r="B15" s="48" t="s">
        <v>29</v>
      </c>
      <c r="C15" s="48"/>
      <c r="D15" s="48"/>
      <c r="E15" s="48"/>
      <c r="F15" s="48"/>
    </row>
    <row r="16" spans="1:6" ht="24" x14ac:dyDescent="0.2">
      <c r="A16" s="6" t="s">
        <v>30</v>
      </c>
      <c r="B16" s="7" t="s">
        <v>31</v>
      </c>
      <c r="C16" s="8" t="s">
        <v>32</v>
      </c>
      <c r="D16" s="12">
        <v>14</v>
      </c>
      <c r="E16" s="10"/>
      <c r="F16" s="11">
        <f t="shared" ref="F16:F21" si="1">ROUND(D16*E16,2)</f>
        <v>0</v>
      </c>
    </row>
    <row r="17" spans="1:6" ht="24" x14ac:dyDescent="0.2">
      <c r="A17" s="6" t="s">
        <v>33</v>
      </c>
      <c r="B17" s="7" t="s">
        <v>34</v>
      </c>
      <c r="C17" s="8" t="s">
        <v>35</v>
      </c>
      <c r="D17" s="12">
        <v>280</v>
      </c>
      <c r="E17" s="10"/>
      <c r="F17" s="11">
        <f t="shared" si="1"/>
        <v>0</v>
      </c>
    </row>
    <row r="18" spans="1:6" ht="12" x14ac:dyDescent="0.2">
      <c r="A18" s="6" t="s">
        <v>36</v>
      </c>
      <c r="B18" s="7" t="s">
        <v>37</v>
      </c>
      <c r="C18" s="8" t="s">
        <v>38</v>
      </c>
      <c r="D18" s="12">
        <v>10</v>
      </c>
      <c r="E18" s="10"/>
      <c r="F18" s="11">
        <f t="shared" si="1"/>
        <v>0</v>
      </c>
    </row>
    <row r="19" spans="1:6" ht="24" x14ac:dyDescent="0.2">
      <c r="A19" s="6" t="s">
        <v>39</v>
      </c>
      <c r="B19" s="7" t="s">
        <v>40</v>
      </c>
      <c r="C19" s="8" t="s">
        <v>32</v>
      </c>
      <c r="D19" s="12">
        <v>85</v>
      </c>
      <c r="E19" s="10"/>
      <c r="F19" s="11">
        <f t="shared" si="1"/>
        <v>0</v>
      </c>
    </row>
    <row r="20" spans="1:6" ht="12" x14ac:dyDescent="0.2">
      <c r="A20" s="6" t="s">
        <v>41</v>
      </c>
      <c r="B20" s="7" t="s">
        <v>42</v>
      </c>
      <c r="C20" s="8" t="s">
        <v>11</v>
      </c>
      <c r="D20" s="9">
        <v>1</v>
      </c>
      <c r="E20" s="10"/>
      <c r="F20" s="11">
        <f t="shared" si="1"/>
        <v>0</v>
      </c>
    </row>
    <row r="21" spans="1:6" ht="24" x14ac:dyDescent="0.2">
      <c r="A21" s="6" t="s">
        <v>43</v>
      </c>
      <c r="B21" s="7" t="s">
        <v>44</v>
      </c>
      <c r="C21" s="8" t="s">
        <v>25</v>
      </c>
      <c r="D21" s="9">
        <v>3</v>
      </c>
      <c r="E21" s="10"/>
      <c r="F21" s="11">
        <f t="shared" si="1"/>
        <v>0</v>
      </c>
    </row>
    <row r="22" spans="1:6" ht="12" x14ac:dyDescent="0.2">
      <c r="A22" s="13" t="s">
        <v>45</v>
      </c>
      <c r="B22" s="14" t="s">
        <v>46</v>
      </c>
      <c r="C22" s="19"/>
      <c r="D22" s="19"/>
      <c r="E22" s="19"/>
      <c r="F22" s="24"/>
    </row>
    <row r="23" spans="1:6" ht="12" x14ac:dyDescent="0.2">
      <c r="A23" s="13" t="s">
        <v>47</v>
      </c>
      <c r="B23" s="25" t="s">
        <v>48</v>
      </c>
      <c r="C23" s="15" t="s">
        <v>38</v>
      </c>
      <c r="D23" s="26">
        <v>35</v>
      </c>
      <c r="E23" s="17"/>
      <c r="F23" s="18">
        <f>ROUND(D23*E23,2)</f>
        <v>0</v>
      </c>
    </row>
    <row r="24" spans="1:6" ht="13.5" x14ac:dyDescent="0.15">
      <c r="A24" s="21"/>
      <c r="B24" s="47" t="s">
        <v>49</v>
      </c>
      <c r="C24" s="47"/>
      <c r="D24" s="47"/>
      <c r="E24" s="22" t="s">
        <v>27</v>
      </c>
      <c r="F24" s="23">
        <f>F16+F17+F18+F19+F20+F21+F23</f>
        <v>0</v>
      </c>
    </row>
    <row r="25" spans="1:6" x14ac:dyDescent="0.15">
      <c r="A25" s="20"/>
      <c r="B25" s="44"/>
      <c r="C25" s="44"/>
      <c r="D25" s="44"/>
      <c r="E25" s="44"/>
      <c r="F25" s="44"/>
    </row>
    <row r="26" spans="1:6" ht="15.75" x14ac:dyDescent="0.25">
      <c r="A26" s="5" t="s">
        <v>50</v>
      </c>
      <c r="B26" s="48" t="s">
        <v>51</v>
      </c>
      <c r="C26" s="48"/>
      <c r="D26" s="48"/>
      <c r="E26" s="48"/>
      <c r="F26" s="48"/>
    </row>
    <row r="27" spans="1:6" ht="12" x14ac:dyDescent="0.2">
      <c r="A27" s="6" t="s">
        <v>52</v>
      </c>
      <c r="B27" s="7" t="s">
        <v>53</v>
      </c>
      <c r="C27" s="8" t="s">
        <v>35</v>
      </c>
      <c r="D27" s="12">
        <v>1200</v>
      </c>
      <c r="E27" s="10"/>
      <c r="F27" s="11">
        <f t="shared" ref="F27:F34" si="2">ROUND(D27*E27,2)</f>
        <v>0</v>
      </c>
    </row>
    <row r="28" spans="1:6" ht="12" x14ac:dyDescent="0.2">
      <c r="A28" s="6" t="s">
        <v>54</v>
      </c>
      <c r="B28" s="7" t="s">
        <v>55</v>
      </c>
      <c r="C28" s="8" t="s">
        <v>35</v>
      </c>
      <c r="D28" s="12">
        <v>820</v>
      </c>
      <c r="E28" s="10"/>
      <c r="F28" s="11">
        <f t="shared" si="2"/>
        <v>0</v>
      </c>
    </row>
    <row r="29" spans="1:6" ht="12" x14ac:dyDescent="0.2">
      <c r="A29" s="6" t="s">
        <v>56</v>
      </c>
      <c r="B29" s="7" t="s">
        <v>57</v>
      </c>
      <c r="C29" s="8" t="s">
        <v>35</v>
      </c>
      <c r="D29" s="12">
        <v>70</v>
      </c>
      <c r="E29" s="10"/>
      <c r="F29" s="11">
        <f t="shared" si="2"/>
        <v>0</v>
      </c>
    </row>
    <row r="30" spans="1:6" ht="12" x14ac:dyDescent="0.2">
      <c r="A30" s="6" t="s">
        <v>58</v>
      </c>
      <c r="B30" s="7" t="s">
        <v>120</v>
      </c>
      <c r="C30" s="8" t="s">
        <v>35</v>
      </c>
      <c r="D30" s="12">
        <v>200</v>
      </c>
      <c r="E30" s="10"/>
      <c r="F30" s="11">
        <f t="shared" si="2"/>
        <v>0</v>
      </c>
    </row>
    <row r="31" spans="1:6" ht="12" x14ac:dyDescent="0.2">
      <c r="A31" s="6" t="s">
        <v>59</v>
      </c>
      <c r="B31" s="7" t="s">
        <v>121</v>
      </c>
      <c r="C31" s="8" t="s">
        <v>35</v>
      </c>
      <c r="D31" s="12">
        <v>110</v>
      </c>
      <c r="E31" s="10"/>
      <c r="F31" s="11">
        <f t="shared" ref="F31" si="3">ROUND(D31*E31,2)</f>
        <v>0</v>
      </c>
    </row>
    <row r="32" spans="1:6" ht="12" x14ac:dyDescent="0.2">
      <c r="A32" s="6" t="s">
        <v>61</v>
      </c>
      <c r="B32" s="7" t="s">
        <v>60</v>
      </c>
      <c r="C32" s="8" t="s">
        <v>32</v>
      </c>
      <c r="D32" s="12">
        <v>120</v>
      </c>
      <c r="E32" s="10"/>
      <c r="F32" s="11">
        <f t="shared" si="2"/>
        <v>0</v>
      </c>
    </row>
    <row r="33" spans="1:6" ht="12" x14ac:dyDescent="0.2">
      <c r="A33" s="6" t="s">
        <v>63</v>
      </c>
      <c r="B33" s="7" t="s">
        <v>62</v>
      </c>
      <c r="C33" s="8" t="s">
        <v>32</v>
      </c>
      <c r="D33" s="12">
        <v>136</v>
      </c>
      <c r="E33" s="10"/>
      <c r="F33" s="11">
        <f t="shared" si="2"/>
        <v>0</v>
      </c>
    </row>
    <row r="34" spans="1:6" ht="12" x14ac:dyDescent="0.2">
      <c r="A34" s="6" t="s">
        <v>65</v>
      </c>
      <c r="B34" s="7" t="s">
        <v>64</v>
      </c>
      <c r="C34" s="8" t="s">
        <v>32</v>
      </c>
      <c r="D34" s="12">
        <v>176</v>
      </c>
      <c r="E34" s="10"/>
      <c r="F34" s="11">
        <f t="shared" si="2"/>
        <v>0</v>
      </c>
    </row>
    <row r="35" spans="1:6" ht="12" x14ac:dyDescent="0.2">
      <c r="A35" s="6" t="s">
        <v>68</v>
      </c>
      <c r="B35" s="14" t="s">
        <v>66</v>
      </c>
      <c r="C35" s="19"/>
      <c r="D35" s="19"/>
      <c r="E35" s="19"/>
      <c r="F35" s="24"/>
    </row>
    <row r="36" spans="1:6" ht="12" x14ac:dyDescent="0.2">
      <c r="A36" s="6" t="s">
        <v>122</v>
      </c>
      <c r="B36" s="27" t="s">
        <v>67</v>
      </c>
      <c r="C36" s="8" t="s">
        <v>32</v>
      </c>
      <c r="D36" s="12">
        <v>18</v>
      </c>
      <c r="E36" s="10"/>
      <c r="F36" s="11">
        <f>ROUND(D36*E36,2)</f>
        <v>0</v>
      </c>
    </row>
    <row r="37" spans="1:6" ht="12" x14ac:dyDescent="0.2">
      <c r="A37" s="6" t="s">
        <v>70</v>
      </c>
      <c r="B37" s="7" t="s">
        <v>69</v>
      </c>
      <c r="C37" s="8" t="s">
        <v>25</v>
      </c>
      <c r="D37" s="9">
        <v>14</v>
      </c>
      <c r="E37" s="10"/>
      <c r="F37" s="11">
        <f>ROUND(D37*E37,2)</f>
        <v>0</v>
      </c>
    </row>
    <row r="38" spans="1:6" ht="24" x14ac:dyDescent="0.2">
      <c r="A38" s="13" t="s">
        <v>123</v>
      </c>
      <c r="B38" s="14" t="s">
        <v>71</v>
      </c>
      <c r="C38" s="15" t="s">
        <v>25</v>
      </c>
      <c r="D38" s="16">
        <v>21</v>
      </c>
      <c r="E38" s="17"/>
      <c r="F38" s="18">
        <f>ROUND(D38*E38,2)</f>
        <v>0</v>
      </c>
    </row>
    <row r="39" spans="1:6" ht="13.5" x14ac:dyDescent="0.15">
      <c r="A39" s="21"/>
      <c r="B39" s="47" t="s">
        <v>72</v>
      </c>
      <c r="C39" s="47"/>
      <c r="D39" s="47"/>
      <c r="E39" s="22" t="s">
        <v>27</v>
      </c>
      <c r="F39" s="23">
        <f>F27+F28+F29+F30+F32+F33+F34+F36+F37+F38+F31</f>
        <v>0</v>
      </c>
    </row>
    <row r="40" spans="1:6" x14ac:dyDescent="0.15">
      <c r="A40" s="20"/>
      <c r="B40" s="44"/>
      <c r="C40" s="44"/>
      <c r="D40" s="44"/>
      <c r="E40" s="44"/>
      <c r="F40" s="44"/>
    </row>
    <row r="41" spans="1:6" ht="15.75" x14ac:dyDescent="0.25">
      <c r="A41" s="5" t="s">
        <v>73</v>
      </c>
      <c r="B41" s="48" t="s">
        <v>74</v>
      </c>
      <c r="C41" s="48"/>
      <c r="D41" s="48"/>
      <c r="E41" s="48"/>
      <c r="F41" s="48"/>
    </row>
    <row r="42" spans="1:6" ht="24" x14ac:dyDescent="0.2">
      <c r="A42" s="6" t="s">
        <v>75</v>
      </c>
      <c r="B42" s="7" t="s">
        <v>76</v>
      </c>
      <c r="C42" s="8" t="s">
        <v>25</v>
      </c>
      <c r="D42" s="9">
        <v>2</v>
      </c>
      <c r="E42" s="10"/>
      <c r="F42" s="11">
        <f>ROUND(D42*E42,2)</f>
        <v>0</v>
      </c>
    </row>
    <row r="43" spans="1:6" ht="12" x14ac:dyDescent="0.2">
      <c r="A43" s="6" t="s">
        <v>77</v>
      </c>
      <c r="B43" s="7" t="s">
        <v>78</v>
      </c>
      <c r="C43" s="8" t="s">
        <v>25</v>
      </c>
      <c r="D43" s="9">
        <v>4</v>
      </c>
      <c r="E43" s="10"/>
      <c r="F43" s="11">
        <f>ROUND(D43*E43,2)</f>
        <v>0</v>
      </c>
    </row>
    <row r="44" spans="1:6" ht="24" x14ac:dyDescent="0.2">
      <c r="A44" s="13" t="s">
        <v>79</v>
      </c>
      <c r="B44" s="14" t="s">
        <v>80</v>
      </c>
      <c r="C44" s="19"/>
      <c r="D44" s="19"/>
      <c r="E44" s="19"/>
      <c r="F44" s="24"/>
    </row>
    <row r="45" spans="1:6" ht="12" x14ac:dyDescent="0.2">
      <c r="A45" s="13" t="s">
        <v>81</v>
      </c>
      <c r="B45" s="25" t="s">
        <v>82</v>
      </c>
      <c r="C45" s="15" t="s">
        <v>25</v>
      </c>
      <c r="D45" s="16">
        <v>4</v>
      </c>
      <c r="E45" s="17"/>
      <c r="F45" s="18">
        <f>ROUND(D45*E45,2)</f>
        <v>0</v>
      </c>
    </row>
    <row r="46" spans="1:6" ht="13.5" x14ac:dyDescent="0.15">
      <c r="A46" s="21"/>
      <c r="B46" s="47" t="s">
        <v>83</v>
      </c>
      <c r="C46" s="47"/>
      <c r="D46" s="47"/>
      <c r="E46" s="22" t="s">
        <v>27</v>
      </c>
      <c r="F46" s="23">
        <f>F42+F43+F45</f>
        <v>0</v>
      </c>
    </row>
    <row r="47" spans="1:6" x14ac:dyDescent="0.15">
      <c r="A47" s="20"/>
      <c r="B47" s="44"/>
      <c r="C47" s="44"/>
      <c r="D47" s="44"/>
      <c r="E47" s="44"/>
      <c r="F47" s="44"/>
    </row>
    <row r="48" spans="1:6" ht="15.75" x14ac:dyDescent="0.25">
      <c r="A48" s="5" t="s">
        <v>84</v>
      </c>
      <c r="B48" s="48" t="s">
        <v>85</v>
      </c>
      <c r="C48" s="48"/>
      <c r="D48" s="48"/>
      <c r="E48" s="48"/>
      <c r="F48" s="48"/>
    </row>
    <row r="49" spans="1:6" ht="24" x14ac:dyDescent="0.2">
      <c r="A49" s="13" t="s">
        <v>86</v>
      </c>
      <c r="B49" s="14" t="s">
        <v>87</v>
      </c>
      <c r="C49" s="19"/>
      <c r="D49" s="19"/>
      <c r="E49" s="19"/>
      <c r="F49" s="24"/>
    </row>
    <row r="50" spans="1:6" ht="24" x14ac:dyDescent="0.2">
      <c r="A50" s="6" t="s">
        <v>88</v>
      </c>
      <c r="B50" s="27" t="s">
        <v>89</v>
      </c>
      <c r="C50" s="8" t="s">
        <v>25</v>
      </c>
      <c r="D50" s="9">
        <v>6</v>
      </c>
      <c r="E50" s="10"/>
      <c r="F50" s="11">
        <f>ROUND(D50*E50,2)</f>
        <v>0</v>
      </c>
    </row>
    <row r="51" spans="1:6" ht="24" x14ac:dyDescent="0.2">
      <c r="A51" s="13" t="s">
        <v>90</v>
      </c>
      <c r="B51" s="14" t="s">
        <v>91</v>
      </c>
      <c r="C51" s="19"/>
      <c r="D51" s="19"/>
      <c r="E51" s="19"/>
      <c r="F51" s="24"/>
    </row>
    <row r="52" spans="1:6" ht="12" x14ac:dyDescent="0.2">
      <c r="A52" s="6" t="s">
        <v>92</v>
      </c>
      <c r="B52" s="27" t="s">
        <v>93</v>
      </c>
      <c r="C52" s="8" t="s">
        <v>11</v>
      </c>
      <c r="D52" s="9">
        <v>1</v>
      </c>
      <c r="E52" s="10"/>
      <c r="F52" s="11">
        <f>ROUND(D52*E52,2)</f>
        <v>0</v>
      </c>
    </row>
    <row r="53" spans="1:6" ht="12" x14ac:dyDescent="0.2">
      <c r="A53" s="6" t="s">
        <v>94</v>
      </c>
      <c r="B53" s="27" t="s">
        <v>95</v>
      </c>
      <c r="C53" s="8" t="s">
        <v>32</v>
      </c>
      <c r="D53" s="12">
        <v>10</v>
      </c>
      <c r="E53" s="10"/>
      <c r="F53" s="11">
        <f>ROUND(D53*E53,2)</f>
        <v>0</v>
      </c>
    </row>
    <row r="54" spans="1:6" ht="12" x14ac:dyDescent="0.2">
      <c r="A54" s="13" t="s">
        <v>96</v>
      </c>
      <c r="B54" s="14" t="s">
        <v>97</v>
      </c>
      <c r="C54" s="19"/>
      <c r="D54" s="19"/>
      <c r="E54" s="19"/>
      <c r="F54" s="24"/>
    </row>
    <row r="55" spans="1:6" ht="12" x14ac:dyDescent="0.2">
      <c r="A55" s="13" t="s">
        <v>98</v>
      </c>
      <c r="B55" s="25" t="s">
        <v>99</v>
      </c>
      <c r="C55" s="15" t="s">
        <v>32</v>
      </c>
      <c r="D55" s="26">
        <v>20</v>
      </c>
      <c r="E55" s="17"/>
      <c r="F55" s="18">
        <f>ROUND(D55*E55,2)</f>
        <v>0</v>
      </c>
    </row>
    <row r="56" spans="1:6" ht="13.5" x14ac:dyDescent="0.15">
      <c r="A56" s="21"/>
      <c r="B56" s="47" t="s">
        <v>100</v>
      </c>
      <c r="C56" s="47"/>
      <c r="D56" s="47"/>
      <c r="E56" s="22" t="s">
        <v>27</v>
      </c>
      <c r="F56" s="23">
        <f>F50+F52+F53+F55</f>
        <v>0</v>
      </c>
    </row>
    <row r="57" spans="1:6" x14ac:dyDescent="0.15">
      <c r="A57" s="20"/>
      <c r="B57" s="44"/>
      <c r="C57" s="44"/>
      <c r="D57" s="44"/>
      <c r="E57" s="44"/>
      <c r="F57" s="44"/>
    </row>
    <row r="58" spans="1:6" ht="15.75" x14ac:dyDescent="0.25">
      <c r="A58" s="5" t="s">
        <v>101</v>
      </c>
      <c r="B58" s="48" t="s">
        <v>102</v>
      </c>
      <c r="C58" s="48"/>
      <c r="D58" s="48"/>
      <c r="E58" s="48"/>
      <c r="F58" s="48"/>
    </row>
    <row r="59" spans="1:6" ht="12" x14ac:dyDescent="0.2">
      <c r="A59" s="6" t="s">
        <v>103</v>
      </c>
      <c r="B59" s="7" t="s">
        <v>104</v>
      </c>
      <c r="C59" s="8" t="s">
        <v>25</v>
      </c>
      <c r="D59" s="9">
        <v>62</v>
      </c>
      <c r="E59" s="10"/>
      <c r="F59" s="11">
        <f>ROUND(D59*E59,2)</f>
        <v>0</v>
      </c>
    </row>
    <row r="60" spans="1:6" ht="12" x14ac:dyDescent="0.2">
      <c r="A60" s="13" t="s">
        <v>105</v>
      </c>
      <c r="B60" s="14" t="s">
        <v>106</v>
      </c>
      <c r="C60" s="15" t="s">
        <v>25</v>
      </c>
      <c r="D60" s="16">
        <v>2</v>
      </c>
      <c r="E60" s="17"/>
      <c r="F60" s="18">
        <f>ROUND(D60*E60,2)</f>
        <v>0</v>
      </c>
    </row>
    <row r="61" spans="1:6" ht="13.5" x14ac:dyDescent="0.15">
      <c r="A61" s="21"/>
      <c r="B61" s="47" t="s">
        <v>107</v>
      </c>
      <c r="C61" s="47"/>
      <c r="D61" s="47"/>
      <c r="E61" s="22" t="s">
        <v>27</v>
      </c>
      <c r="F61" s="23">
        <f>F59+F60</f>
        <v>0</v>
      </c>
    </row>
    <row r="62" spans="1:6" x14ac:dyDescent="0.15">
      <c r="A62" s="20"/>
      <c r="B62" s="44"/>
      <c r="C62" s="44"/>
      <c r="D62" s="44"/>
      <c r="E62" s="44"/>
      <c r="F62" s="44"/>
    </row>
    <row r="63" spans="1:6" ht="15.75" x14ac:dyDescent="0.25">
      <c r="A63" s="5" t="s">
        <v>108</v>
      </c>
      <c r="B63" s="48" t="s">
        <v>109</v>
      </c>
      <c r="C63" s="48"/>
      <c r="D63" s="48"/>
      <c r="E63" s="48"/>
      <c r="F63" s="48"/>
    </row>
    <row r="64" spans="1:6" ht="24" x14ac:dyDescent="0.2">
      <c r="A64" s="13" t="s">
        <v>110</v>
      </c>
      <c r="B64" s="14" t="s">
        <v>111</v>
      </c>
      <c r="C64" s="15" t="s">
        <v>38</v>
      </c>
      <c r="D64" s="26">
        <v>12</v>
      </c>
      <c r="E64" s="17"/>
      <c r="F64" s="18">
        <f>ROUND(D64*E64,2)</f>
        <v>0</v>
      </c>
    </row>
    <row r="65" spans="1:6" ht="13.5" x14ac:dyDescent="0.15">
      <c r="A65" s="21"/>
      <c r="B65" s="47" t="s">
        <v>112</v>
      </c>
      <c r="C65" s="47"/>
      <c r="D65" s="47"/>
      <c r="E65" s="22" t="s">
        <v>27</v>
      </c>
      <c r="F65" s="23">
        <f>F64</f>
        <v>0</v>
      </c>
    </row>
    <row r="66" spans="1:6" ht="11.25" thickBot="1" x14ac:dyDescent="0.2">
      <c r="A66" s="28"/>
      <c r="B66" s="49"/>
      <c r="C66" s="49"/>
      <c r="D66" s="49"/>
      <c r="E66" s="49"/>
      <c r="F66" s="49"/>
    </row>
    <row r="68" spans="1:6" ht="13.5" thickBot="1" x14ac:dyDescent="0.25">
      <c r="A68" s="57" t="s">
        <v>113</v>
      </c>
      <c r="B68" s="57"/>
      <c r="C68" s="57"/>
      <c r="D68" s="57"/>
      <c r="E68" s="57"/>
      <c r="F68" s="57"/>
    </row>
    <row r="69" spans="1:6" ht="33" x14ac:dyDescent="0.15">
      <c r="A69" s="1" t="s">
        <v>1</v>
      </c>
      <c r="B69" s="58" t="s">
        <v>2</v>
      </c>
      <c r="C69" s="58"/>
      <c r="D69" s="3" t="s">
        <v>114</v>
      </c>
      <c r="E69" s="3" t="s">
        <v>115</v>
      </c>
      <c r="F69" s="4" t="s">
        <v>116</v>
      </c>
    </row>
    <row r="70" spans="1:6" ht="12" x14ac:dyDescent="0.15">
      <c r="A70" s="29">
        <v>1</v>
      </c>
      <c r="B70" s="54" t="s">
        <v>8</v>
      </c>
      <c r="C70" s="54"/>
      <c r="D70" s="30">
        <f>F13</f>
        <v>0</v>
      </c>
      <c r="E70" s="30">
        <f t="shared" ref="E70:E77" si="4">(20/100)*D70</f>
        <v>0</v>
      </c>
      <c r="F70" s="31">
        <f t="shared" ref="F70:F77" si="5">(1+(20/100))*D70</f>
        <v>0</v>
      </c>
    </row>
    <row r="71" spans="1:6" ht="12" x14ac:dyDescent="0.15">
      <c r="A71" s="32">
        <v>2</v>
      </c>
      <c r="B71" s="54" t="s">
        <v>29</v>
      </c>
      <c r="C71" s="54"/>
      <c r="D71" s="33">
        <f>F24</f>
        <v>0</v>
      </c>
      <c r="E71" s="33">
        <f t="shared" si="4"/>
        <v>0</v>
      </c>
      <c r="F71" s="34">
        <f t="shared" si="5"/>
        <v>0</v>
      </c>
    </row>
    <row r="72" spans="1:6" ht="12" x14ac:dyDescent="0.15">
      <c r="A72" s="32">
        <v>3</v>
      </c>
      <c r="B72" s="54" t="s">
        <v>51</v>
      </c>
      <c r="C72" s="54"/>
      <c r="D72" s="33">
        <f>F39</f>
        <v>0</v>
      </c>
      <c r="E72" s="33">
        <f t="shared" si="4"/>
        <v>0</v>
      </c>
      <c r="F72" s="34">
        <f t="shared" si="5"/>
        <v>0</v>
      </c>
    </row>
    <row r="73" spans="1:6" ht="12" x14ac:dyDescent="0.15">
      <c r="A73" s="32">
        <v>4</v>
      </c>
      <c r="B73" s="54" t="s">
        <v>74</v>
      </c>
      <c r="C73" s="54"/>
      <c r="D73" s="33">
        <f>F46</f>
        <v>0</v>
      </c>
      <c r="E73" s="33">
        <f t="shared" si="4"/>
        <v>0</v>
      </c>
      <c r="F73" s="34">
        <f t="shared" si="5"/>
        <v>0</v>
      </c>
    </row>
    <row r="74" spans="1:6" ht="12" x14ac:dyDescent="0.15">
      <c r="A74" s="32">
        <v>5</v>
      </c>
      <c r="B74" s="54" t="s">
        <v>85</v>
      </c>
      <c r="C74" s="54"/>
      <c r="D74" s="33">
        <f>F56</f>
        <v>0</v>
      </c>
      <c r="E74" s="33">
        <f t="shared" si="4"/>
        <v>0</v>
      </c>
      <c r="F74" s="34">
        <f t="shared" si="5"/>
        <v>0</v>
      </c>
    </row>
    <row r="75" spans="1:6" ht="12" x14ac:dyDescent="0.15">
      <c r="A75" s="32">
        <v>6</v>
      </c>
      <c r="B75" s="54" t="s">
        <v>102</v>
      </c>
      <c r="C75" s="54"/>
      <c r="D75" s="33">
        <f>F61</f>
        <v>0</v>
      </c>
      <c r="E75" s="33">
        <f t="shared" si="4"/>
        <v>0</v>
      </c>
      <c r="F75" s="34">
        <f t="shared" si="5"/>
        <v>0</v>
      </c>
    </row>
    <row r="76" spans="1:6" ht="12.75" thickBot="1" x14ac:dyDescent="0.2">
      <c r="A76" s="32">
        <v>7</v>
      </c>
      <c r="B76" s="54" t="s">
        <v>109</v>
      </c>
      <c r="C76" s="54"/>
      <c r="D76" s="33">
        <f>F65</f>
        <v>0</v>
      </c>
      <c r="E76" s="33">
        <f t="shared" si="4"/>
        <v>0</v>
      </c>
      <c r="F76" s="34">
        <f t="shared" si="5"/>
        <v>0</v>
      </c>
    </row>
    <row r="77" spans="1:6" ht="12" x14ac:dyDescent="0.15">
      <c r="A77" s="35"/>
      <c r="B77" s="55" t="s">
        <v>117</v>
      </c>
      <c r="C77" s="55"/>
      <c r="D77" s="36">
        <f>F13+F24+F39+F46+F56+F61+F65</f>
        <v>0</v>
      </c>
      <c r="E77" s="37">
        <f t="shared" si="4"/>
        <v>0</v>
      </c>
      <c r="F77" s="38">
        <f t="shared" si="5"/>
        <v>0</v>
      </c>
    </row>
    <row r="78" spans="1:6" ht="11.25" thickBot="1" x14ac:dyDescent="0.2">
      <c r="A78" s="28"/>
      <c r="B78" s="56"/>
      <c r="C78" s="56"/>
      <c r="D78" s="39"/>
      <c r="E78" s="39"/>
      <c r="F78" s="40"/>
    </row>
    <row r="80" spans="1:6" ht="13.5" thickBot="1" x14ac:dyDescent="0.25">
      <c r="A80" s="57" t="s">
        <v>118</v>
      </c>
      <c r="B80" s="57"/>
      <c r="C80" s="57"/>
      <c r="D80" s="57"/>
      <c r="E80" s="57"/>
      <c r="F80" s="57"/>
    </row>
    <row r="81" spans="1:6" ht="33" x14ac:dyDescent="0.15">
      <c r="A81" s="50" t="s">
        <v>2</v>
      </c>
      <c r="B81" s="50"/>
      <c r="C81" s="50"/>
      <c r="D81" s="3" t="s">
        <v>114</v>
      </c>
      <c r="E81" s="3" t="s">
        <v>115</v>
      </c>
      <c r="F81" s="4" t="s">
        <v>116</v>
      </c>
    </row>
    <row r="82" spans="1:6" ht="12" x14ac:dyDescent="0.2">
      <c r="A82" s="51" t="s">
        <v>119</v>
      </c>
      <c r="B82" s="51"/>
      <c r="C82" s="51"/>
      <c r="D82" s="41">
        <f>F13+F24+F39+F46+F56+F61+F65</f>
        <v>0</v>
      </c>
      <c r="E82" s="42">
        <f>(20/100)*D82</f>
        <v>0</v>
      </c>
      <c r="F82" s="43">
        <f>SUM(D82:E82)</f>
        <v>0</v>
      </c>
    </row>
    <row r="83" spans="1:6" ht="11.25" thickBot="1" x14ac:dyDescent="0.2">
      <c r="A83" s="52"/>
      <c r="B83" s="52"/>
      <c r="C83" s="52"/>
      <c r="D83" s="39"/>
      <c r="E83" s="39"/>
      <c r="F83" s="40"/>
    </row>
  </sheetData>
  <mergeCells count="38">
    <mergeCell ref="A81:C81"/>
    <mergeCell ref="A82:C82"/>
    <mergeCell ref="A83:C83"/>
    <mergeCell ref="A3:F3"/>
    <mergeCell ref="B74:C74"/>
    <mergeCell ref="B75:C75"/>
    <mergeCell ref="B76:C76"/>
    <mergeCell ref="B77:C77"/>
    <mergeCell ref="B78:C78"/>
    <mergeCell ref="A80:F80"/>
    <mergeCell ref="A68:F68"/>
    <mergeCell ref="B69:C69"/>
    <mergeCell ref="B70:C70"/>
    <mergeCell ref="B71:C71"/>
    <mergeCell ref="B72:C72"/>
    <mergeCell ref="B73:C73"/>
    <mergeCell ref="B66:F66"/>
    <mergeCell ref="B41:F41"/>
    <mergeCell ref="B46:D46"/>
    <mergeCell ref="B47:F47"/>
    <mergeCell ref="B48:F48"/>
    <mergeCell ref="B56:D56"/>
    <mergeCell ref="B57:F57"/>
    <mergeCell ref="B58:F58"/>
    <mergeCell ref="B61:D61"/>
    <mergeCell ref="B62:F62"/>
    <mergeCell ref="B63:F63"/>
    <mergeCell ref="B65:D65"/>
    <mergeCell ref="B40:F40"/>
    <mergeCell ref="A1:F1"/>
    <mergeCell ref="B5:F5"/>
    <mergeCell ref="B13:D13"/>
    <mergeCell ref="B14:F14"/>
    <mergeCell ref="B15:F15"/>
    <mergeCell ref="B24:D24"/>
    <mergeCell ref="B25:F25"/>
    <mergeCell ref="B26:F26"/>
    <mergeCell ref="B39:D39"/>
  </mergeCells>
  <printOptions horizontalCentered="1"/>
  <pageMargins left="0.78740157480314965" right="0.59055118110236227" top="0.59055118110236227" bottom="0.59055118110236227" header="0.39370078740157483" footer="0.39370078740157483"/>
  <pageSetup paperSize="9" orientation="portrait" verticalDpi="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0.5" x14ac:dyDescent="0.15"/>
  <sheetData/>
  <pageMargins left="0.79365079365079361" right="0.59523809523809523" top="0.59523809523809523" bottom="0.59523809523809523" header="0.3968253968253968" footer="0.3968253968253968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DQE</vt:lpstr>
      <vt:lpstr>Feuil1</vt:lpstr>
      <vt:lpstr>DQE!Impression_des_titres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trabier</dc:creator>
  <cp:lastModifiedBy>trabier</cp:lastModifiedBy>
  <cp:lastPrinted>2017-04-21T07:49:56Z</cp:lastPrinted>
  <dcterms:created xsi:type="dcterms:W3CDTF">2017-04-20T08:37:18Z</dcterms:created>
  <dcterms:modified xsi:type="dcterms:W3CDTF">2017-04-21T09:09:22Z</dcterms:modified>
</cp:coreProperties>
</file>